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consolidados\"/>
    </mc:Choice>
  </mc:AlternateContent>
  <xr:revisionPtr revIDLastSave="0" documentId="13_ncr:1_{A35AE9C9-826A-4A1E-BD60-D54D6FDCDA95}" xr6:coauthVersionLast="47" xr6:coauthVersionMax="47" xr10:uidLastSave="{00000000-0000-0000-0000-000000000000}"/>
  <bookViews>
    <workbookView xWindow="-120" yWindow="-120" windowWidth="29040" windowHeight="15720" xr2:uid="{FE71FB4C-F233-4F54-8D28-ACBFA01905CC}"/>
  </bookViews>
  <sheets>
    <sheet name="Int. 311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1" i="1" s="1"/>
  <c r="A60" i="1"/>
  <c r="A59" i="1"/>
  <c r="A58" i="1"/>
  <c r="A57" i="1"/>
  <c r="A56" i="1"/>
  <c r="A55" i="1"/>
  <c r="A53" i="1"/>
  <c r="A52" i="1"/>
  <c r="A51" i="1"/>
  <c r="A50" i="1"/>
  <c r="A49" i="1"/>
  <c r="A47" i="1"/>
  <c r="A46" i="1"/>
  <c r="A45" i="1"/>
  <c r="A43" i="1"/>
  <c r="A42" i="1"/>
  <c r="A41" i="1"/>
  <c r="A40" i="1"/>
  <c r="A39" i="1"/>
  <c r="A38" i="1"/>
  <c r="A37" i="1"/>
  <c r="A36" i="1"/>
  <c r="A35" i="1"/>
  <c r="A33" i="1"/>
  <c r="A32" i="1"/>
  <c r="A31" i="1"/>
  <c r="A25" i="1"/>
  <c r="A24" i="1"/>
  <c r="A23" i="1"/>
  <c r="A22" i="1"/>
  <c r="A21" i="1"/>
  <c r="A19" i="1"/>
  <c r="A18" i="1"/>
  <c r="A15" i="1"/>
  <c r="A14" i="1"/>
  <c r="A13" i="1"/>
  <c r="A12" i="1"/>
  <c r="A11" i="1"/>
  <c r="A10" i="1"/>
  <c r="A9" i="1"/>
  <c r="A20" i="1" l="1"/>
  <c r="A8" i="1"/>
  <c r="A54" i="1"/>
  <c r="A44" i="1"/>
  <c r="A30" i="1"/>
  <c r="A34" i="1"/>
  <c r="A17" i="1"/>
  <c r="A27" i="1" s="1"/>
  <c r="A48" i="1"/>
  <c r="A64" i="1" l="1"/>
  <c r="A66" i="1" s="1"/>
  <c r="A69" i="1" s="1"/>
</calcChain>
</file>

<file path=xl/sharedStrings.xml><?xml version="1.0" encoding="utf-8"?>
<sst xmlns="http://schemas.openxmlformats.org/spreadsheetml/2006/main" count="56" uniqueCount="31">
  <si>
    <t>Estado de Variación en la Hacienda Pública</t>
  </si>
  <si>
    <t>Del 01 de Enero al 31 de Diciembre de 2022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</si>
  <si>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</si>
  <si>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</si>
  <si>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</si>
  <si>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</si>
  <si>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</si>
  <si>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</si>
  <si>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2021</t>
  </si>
  <si>
    <t>Aportaciones</t>
  </si>
  <si>
    <t>Donaciones de Capital</t>
  </si>
  <si>
    <t>Actualización de la Hacienda Pública/Patrimonio</t>
  </si>
  <si>
    <t>Hacienda Pública / Patrimonio Generado Neto de 2021</t>
  </si>
  <si>
    <t xml:space="preserve">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</si>
  <si>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</si>
  <si>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</si>
  <si>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</si>
  <si>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</si>
  <si>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</si>
  <si>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</si>
  <si>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</si>
  <si>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</si>
  <si>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</si>
  <si>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</si>
  <si>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Neto de 2022</t>
  </si>
  <si>
    <t>Cambios en el Exceso o Insuficiencia en la Actualización
de la Hacienda Pública / Patrimonio Neto de 2019</t>
  </si>
  <si>
    <t>Hacienda Pública / Patrimonio Neto Final de 2022</t>
  </si>
  <si>
    <t>Bajo protesta de decir verdad declaramos que los Estados Financieros y sus notas, son razonablemente correctos y son responsabilidad del emisor.</t>
  </si>
  <si>
    <t>LC GUILLERMO SIERRA BLANCO</t>
  </si>
  <si>
    <t>TESORERO MUNICIPAL</t>
  </si>
  <si>
    <t>Sector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</si>
</sst>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>
      <alignment horizontal="center" vertical="center" wrapText="1"/>
    </xf>
    <xf numFmtId="164" fontId="5" fillId="2" borderId="7" xfId="2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vertical="top"/>
    </xf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4" fontId="4" fillId="0" borderId="0" xfId="1" applyNumberFormat="1" applyFont="1" applyAlignment="1" applyProtection="1">
      <alignment horizontal="right" vertical="top"/>
      <protection locked="0"/>
    </xf>
    <xf numFmtId="4" fontId="5" fillId="0" borderId="0" xfId="1" applyNumberFormat="1" applyFont="1" applyAlignment="1" applyProtection="1">
      <alignment horizontal="right" vertical="top"/>
      <protection locked="0"/>
    </xf>
    <xf numFmtId="4" fontId="4" fillId="0" borderId="6" xfId="1" applyNumberFormat="1" applyFont="1" applyBorder="1" applyAlignment="1" applyProtection="1">
      <alignment horizontal="right" vertical="top"/>
      <protection locked="0"/>
    </xf>
    <xf numFmtId="4" fontId="4" fillId="0" borderId="6" xfId="2" applyNumberFormat="1" applyFont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left" vertical="top"/>
    </xf>
    <xf numFmtId="165" fontId="5" fillId="0" borderId="0" xfId="2" applyNumberFormat="1" applyFont="1" applyAlignment="1" applyProtection="1">
      <alignment horizontal="right" vertical="top"/>
      <protection locked="0"/>
    </xf>
    <xf numFmtId="4" fontId="5" fillId="0" borderId="6" xfId="1" applyNumberFormat="1" applyFont="1" applyBorder="1" applyAlignment="1" applyProtection="1">
      <alignment horizontal="right" vertical="top"/>
      <protection locked="0"/>
    </xf>
    <xf numFmtId="0" fontId="4" fillId="0" borderId="5" xfId="1" applyFont="1" applyBorder="1" applyAlignment="1">
      <alignment horizontal="left" vertical="top"/>
    </xf>
    <xf numFmtId="0" fontId="5" fillId="0" borderId="0" xfId="1" applyFont="1" applyAlignment="1" applyProtection="1">
      <alignment horizontal="left" vertical="top" wrapText="1"/>
      <protection locked="0"/>
    </xf>
    <xf numFmtId="4" fontId="5" fillId="0" borderId="6" xfId="2" applyNumberFormat="1" applyFont="1" applyBorder="1" applyAlignment="1" applyProtection="1">
      <alignment vertical="top" wrapText="1"/>
      <protection locked="0"/>
    </xf>
    <xf numFmtId="4" fontId="8" fillId="0" borderId="6" xfId="2" applyNumberFormat="1" applyFont="1" applyBorder="1" applyAlignment="1" applyProtection="1">
      <alignment vertical="top" wrapText="1"/>
      <protection locked="0"/>
    </xf>
    <xf numFmtId="4" fontId="7" fillId="0" borderId="6" xfId="2" applyNumberFormat="1" applyFont="1" applyBorder="1" applyAlignment="1" applyProtection="1">
      <alignment vertical="top" wrapText="1"/>
      <protection locked="0"/>
    </xf>
    <xf numFmtId="165" fontId="2" fillId="0" borderId="0" xfId="0" applyNumberFormat="1" applyFont="1" applyProtection="1">
      <protection locked="0"/>
    </xf>
    <xf numFmtId="0" fontId="4" fillId="0" borderId="8" xfId="1" applyFont="1" applyBorder="1" applyAlignment="1">
      <alignment vertical="center"/>
    </xf>
    <xf numFmtId="4" fontId="4" fillId="0" borderId="9" xfId="1" applyNumberFormat="1" applyFont="1" applyBorder="1" applyAlignment="1" applyProtection="1">
      <alignment horizontal="right" vertical="top"/>
      <protection locked="0"/>
    </xf>
    <xf numFmtId="4" fontId="4" fillId="0" borderId="10" xfId="1" applyNumberFormat="1" applyFont="1" applyBorder="1" applyAlignment="1" applyProtection="1">
      <alignment horizontal="right" vertical="top"/>
      <protection locked="0"/>
    </xf>
    <xf numFmtId="4" fontId="9" fillId="0" borderId="0" xfId="1" applyNumberFormat="1" applyFont="1" applyAlignment="1" applyProtection="1">
      <alignment horizontal="left" vertical="top"/>
      <protection locked="0"/>
    </xf>
    <xf numFmtId="4" fontId="5" fillId="0" borderId="10" xfId="2" applyNumberFormat="1" applyFont="1" applyBorder="1" applyAlignment="1" applyProtection="1">
      <alignment vertical="top" wrapText="1"/>
      <protection locked="0"/>
    </xf>
    <xf numFmtId="4" fontId="9" fillId="0" borderId="0" xfId="0" applyNumberFormat="1" applyFont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142B0922-21CE-4515-A39B-685AC99AD4F0}"/>
    <cellStyle name="Normal" xfId="0" builtinId="0"/>
    <cellStyle name="Normal 2 2" xfId="1" xr:uid="{77002FAA-1169-4171-A138-C8A321D28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2\0347_ICP_MMOR_000_2200.xlsx" TargetMode="External"/><Relationship Id="rId1" Type="http://schemas.openxmlformats.org/officeDocument/2006/relationships/externalLinkPath" Target="/Users/Charly/Desktop/L.C.%20SANDOVAL/CUENTA%20PUBLICA%202022/0347_ICP_MMOR_000_2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. 31120"/>
      <sheetName val="31120"/>
      <sheetName val="Paramunicipal"/>
    </sheetNames>
    <sheetDataSet>
      <sheetData sheetId="0"/>
      <sheetData sheetId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1851861.6800000002</v>
          </cell>
        </row>
        <row r="12">
          <cell r="G12">
            <v>0</v>
          </cell>
        </row>
        <row r="13">
          <cell r="G13">
            <v>42408011.380000003</v>
          </cell>
        </row>
        <row r="16">
          <cell r="G16">
            <v>15462423.23</v>
          </cell>
        </row>
        <row r="17">
          <cell r="G17">
            <v>20229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20229</v>
          </cell>
        </row>
        <row r="23">
          <cell r="G23"/>
        </row>
        <row r="28">
          <cell r="G28">
            <v>23459352.969999999</v>
          </cell>
        </row>
        <row r="29">
          <cell r="G29">
            <v>4540549.84</v>
          </cell>
        </row>
        <row r="30">
          <cell r="G30">
            <v>24024840.66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185547.59</v>
          </cell>
        </row>
        <row r="36">
          <cell r="G36">
            <v>191654.66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0</v>
          </cell>
        </row>
        <row r="44">
          <cell r="G44">
            <v>338659.5</v>
          </cell>
        </row>
        <row r="45">
          <cell r="G45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2534111.48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5CFC3-D943-4321-B346-BF9A8DCD5ED0}">
  <dimension ref="A1:G72"/>
  <sheetViews>
    <sheetView showGridLines="0" tabSelected="1" topLeftCell="B1" zoomScaleNormal="100" workbookViewId="0">
      <selection activeCell="B3" sqref="B3:G3"/>
    </sheetView>
  </sheetViews>
  <sheetFormatPr baseColWidth="10" defaultRowHeight="15" x14ac:dyDescent="0.25"/>
  <cols>
    <col min="1" max="1" width="17.28515625" style="12" hidden="1" customWidth="1"/>
    <col min="2" max="2" width="53.28515625" style="12" customWidth="1"/>
    <col min="3" max="6" width="20.28515625" style="12" customWidth="1"/>
    <col min="7" max="7" width="16.28515625" style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4.45" customHeight="1" x14ac:dyDescent="0.25">
      <c r="A2" s="2"/>
      <c r="B2" s="39" t="s">
        <v>30</v>
      </c>
      <c r="C2" s="40"/>
      <c r="D2" s="40"/>
      <c r="E2" s="40"/>
      <c r="F2" s="40"/>
      <c r="G2" s="41"/>
    </row>
    <row r="3" spans="1:7" x14ac:dyDescent="0.25">
      <c r="A3" s="3"/>
      <c r="B3" s="42" t="s">
        <v>0</v>
      </c>
      <c r="C3" s="43"/>
      <c r="D3" s="43"/>
      <c r="E3" s="43"/>
      <c r="F3" s="43"/>
      <c r="G3" s="44"/>
    </row>
    <row r="4" spans="1:7" x14ac:dyDescent="0.25">
      <c r="A4" s="3"/>
      <c r="B4" s="36" t="s">
        <v>1</v>
      </c>
      <c r="C4" s="37"/>
      <c r="D4" s="37"/>
      <c r="E4" s="37"/>
      <c r="F4" s="37"/>
      <c r="G4" s="38"/>
    </row>
    <row r="5" spans="1:7" ht="30.6" customHeight="1" x14ac:dyDescent="0.25">
      <c r="A5" s="4"/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</row>
    <row r="6" spans="1:7" x14ac:dyDescent="0.25">
      <c r="A6" s="7">
        <v>2017</v>
      </c>
      <c r="B6" s="8"/>
      <c r="C6" s="9"/>
      <c r="D6" s="9"/>
      <c r="E6" s="9"/>
      <c r="F6" s="9"/>
      <c r="G6" s="10"/>
    </row>
    <row r="7" spans="1:7" x14ac:dyDescent="0.25">
      <c r="A7" s="13"/>
      <c r="B7" s="11" t="s">
        <v>8</v>
      </c>
      <c r="C7" s="14">
        <v>68765299.030000016</v>
      </c>
      <c r="D7" s="15"/>
      <c r="E7" s="15"/>
      <c r="F7" s="14"/>
      <c r="G7" s="16">
        <v>68765299.030000016</v>
      </c>
    </row>
    <row r="8" spans="1:7" x14ac:dyDescent="0.25">
      <c r="A8" s="17">
        <f>SUM(A9:A16)</f>
        <v>44259873.060000002</v>
      </c>
      <c r="B8" s="18" t="s">
        <v>9</v>
      </c>
      <c r="C8" s="19">
        <v>65314331.660000004</v>
      </c>
      <c r="D8" s="15"/>
      <c r="E8" s="15"/>
      <c r="F8" s="15"/>
      <c r="G8" s="20">
        <v>65314331.660000004</v>
      </c>
    </row>
    <row r="9" spans="1:7" x14ac:dyDescent="0.25">
      <c r="A9" s="23">
        <f>+'[1]31120'!G7</f>
        <v>0</v>
      </c>
      <c r="B9" s="18" t="s">
        <v>10</v>
      </c>
      <c r="C9" s="19">
        <v>3336498.58</v>
      </c>
      <c r="D9" s="15"/>
      <c r="E9" s="15"/>
      <c r="F9" s="15"/>
      <c r="G9" s="20">
        <v>3336498.58</v>
      </c>
    </row>
    <row r="10" spans="1:7" x14ac:dyDescent="0.25">
      <c r="A10" s="23">
        <f>+'[1]31120'!G8</f>
        <v>0</v>
      </c>
      <c r="B10" s="18" t="s">
        <v>11</v>
      </c>
      <c r="C10" s="19">
        <v>114468.79</v>
      </c>
      <c r="D10" s="15"/>
      <c r="E10" s="15"/>
      <c r="F10" s="15"/>
      <c r="G10" s="20">
        <v>114468.79</v>
      </c>
    </row>
    <row r="11" spans="1:7" x14ac:dyDescent="0.25">
      <c r="A11" s="23">
        <f>+'[1]31120'!G9</f>
        <v>0</v>
      </c>
      <c r="B11" s="18"/>
      <c r="C11" s="19"/>
      <c r="D11" s="15"/>
      <c r="E11" s="15"/>
      <c r="F11" s="15"/>
      <c r="G11" s="20"/>
    </row>
    <row r="12" spans="1:7" x14ac:dyDescent="0.25">
      <c r="A12" s="23">
        <f>+'[1]31120'!G10</f>
        <v>0</v>
      </c>
      <c r="B12" s="11" t="s">
        <v>12</v>
      </c>
      <c r="C12" s="15" t="s">
        <v>13</v>
      </c>
      <c r="D12" s="14">
        <v>120955601.96000001</v>
      </c>
      <c r="E12" s="14">
        <v>6850728.2299999995</v>
      </c>
      <c r="F12" s="14"/>
      <c r="G12" s="16">
        <v>127806330.19000001</v>
      </c>
    </row>
    <row r="13" spans="1:7" x14ac:dyDescent="0.25">
      <c r="A13" s="23">
        <f>+'[1]31120'!G11</f>
        <v>1851861.6800000002</v>
      </c>
      <c r="B13" s="18" t="s">
        <v>14</v>
      </c>
      <c r="C13" s="15" t="s">
        <v>13</v>
      </c>
      <c r="E13" s="19">
        <v>6850728.2299999995</v>
      </c>
      <c r="F13" s="15"/>
      <c r="G13" s="20">
        <v>6850728.2299999995</v>
      </c>
    </row>
    <row r="14" spans="1:7" x14ac:dyDescent="0.25">
      <c r="A14" s="23">
        <f>+'[1]31120'!G12</f>
        <v>0</v>
      </c>
      <c r="B14" s="18" t="s">
        <v>15</v>
      </c>
      <c r="C14" s="15" t="s">
        <v>13</v>
      </c>
      <c r="D14" s="19">
        <v>114736275.39</v>
      </c>
      <c r="E14" s="15"/>
      <c r="F14" s="15"/>
      <c r="G14" s="20">
        <v>114736275.39</v>
      </c>
    </row>
    <row r="15" spans="1:7" x14ac:dyDescent="0.25">
      <c r="A15" s="23">
        <f>+'[1]31120'!G13</f>
        <v>42408011.380000003</v>
      </c>
      <c r="B15" s="18" t="s">
        <v>16</v>
      </c>
      <c r="C15" s="15"/>
      <c r="D15" s="19">
        <v>0</v>
      </c>
      <c r="E15" s="15"/>
      <c r="F15" s="15"/>
      <c r="G15" s="20">
        <v>0</v>
      </c>
    </row>
    <row r="16" spans="1:7" x14ac:dyDescent="0.25">
      <c r="A16" s="23"/>
      <c r="B16" s="18" t="s">
        <v>17</v>
      </c>
      <c r="C16" s="15"/>
      <c r="D16" s="19">
        <v>0</v>
      </c>
      <c r="E16" s="15"/>
      <c r="F16" s="15"/>
      <c r="G16" s="20">
        <v>0</v>
      </c>
    </row>
    <row r="17" spans="1:7" x14ac:dyDescent="0.25">
      <c r="A17" s="17">
        <f>SUM(A18:A19)</f>
        <v>15482652.23</v>
      </c>
      <c r="B17" s="18" t="s">
        <v>18</v>
      </c>
      <c r="C17" s="15" t="s">
        <v>13</v>
      </c>
      <c r="D17" s="19">
        <v>6219326.5700000003</v>
      </c>
      <c r="E17" s="15"/>
      <c r="F17" s="15"/>
      <c r="G17" s="20">
        <v>6219326.5700000003</v>
      </c>
    </row>
    <row r="18" spans="1:7" x14ac:dyDescent="0.25">
      <c r="A18" s="23">
        <f>+'[1]31120'!G16</f>
        <v>15462423.23</v>
      </c>
      <c r="B18" s="18"/>
      <c r="C18" s="15"/>
      <c r="D18" s="19"/>
      <c r="E18" s="15"/>
      <c r="F18" s="15"/>
      <c r="G18" s="20"/>
    </row>
    <row r="19" spans="1:7" x14ac:dyDescent="0.25">
      <c r="A19" s="23">
        <f>+'[1]31120'!G17</f>
        <v>20229</v>
      </c>
      <c r="B19" s="11" t="s">
        <v>19</v>
      </c>
      <c r="C19" s="15" t="s">
        <v>13</v>
      </c>
      <c r="D19" s="14"/>
      <c r="E19" s="15"/>
      <c r="F19" s="14">
        <v>0</v>
      </c>
      <c r="G19" s="16">
        <v>0</v>
      </c>
    </row>
    <row r="20" spans="1:7" x14ac:dyDescent="0.25">
      <c r="A20" s="17">
        <f t="shared" ref="A20" si="0">SUM(A21:A26)</f>
        <v>20229</v>
      </c>
      <c r="B20" s="18" t="s">
        <v>20</v>
      </c>
      <c r="C20" s="15" t="s">
        <v>13</v>
      </c>
      <c r="E20" s="15"/>
      <c r="F20" s="19">
        <v>0</v>
      </c>
      <c r="G20" s="20">
        <v>0</v>
      </c>
    </row>
    <row r="21" spans="1:7" x14ac:dyDescent="0.25">
      <c r="A21" s="23">
        <f>+'[1]31120'!G19</f>
        <v>0</v>
      </c>
      <c r="B21" s="18" t="s">
        <v>21</v>
      </c>
      <c r="C21" s="15" t="s">
        <v>13</v>
      </c>
      <c r="E21" s="15"/>
      <c r="F21" s="19">
        <v>0</v>
      </c>
      <c r="G21" s="20">
        <v>0</v>
      </c>
    </row>
    <row r="22" spans="1:7" x14ac:dyDescent="0.25">
      <c r="A22" s="23">
        <f>+'[1]31120'!G20</f>
        <v>0</v>
      </c>
      <c r="B22" s="18"/>
      <c r="C22" s="15"/>
      <c r="E22" s="15"/>
      <c r="F22" s="19"/>
      <c r="G22" s="20"/>
    </row>
    <row r="23" spans="1:7" x14ac:dyDescent="0.25">
      <c r="A23" s="23">
        <f>+'[1]31120'!G21</f>
        <v>0</v>
      </c>
      <c r="B23" s="11" t="s">
        <v>22</v>
      </c>
      <c r="C23" s="14">
        <v>68765299.030000016</v>
      </c>
      <c r="D23" s="14">
        <v>120955601.96000001</v>
      </c>
      <c r="E23" s="14">
        <v>6850728.2299999995</v>
      </c>
      <c r="F23" s="14">
        <v>0</v>
      </c>
      <c r="G23" s="16">
        <v>196571629.22000003</v>
      </c>
    </row>
    <row r="24" spans="1:7" x14ac:dyDescent="0.25">
      <c r="A24" s="23">
        <f>+'[1]31120'!G22</f>
        <v>20229</v>
      </c>
      <c r="B24" s="11"/>
      <c r="C24" s="14"/>
      <c r="D24" s="14"/>
      <c r="E24" s="14"/>
      <c r="F24" s="14"/>
      <c r="G24" s="16"/>
    </row>
    <row r="25" spans="1:7" x14ac:dyDescent="0.25">
      <c r="A25" s="23">
        <f>+'[1]31120'!G23</f>
        <v>0</v>
      </c>
      <c r="B25" s="11" t="s">
        <v>23</v>
      </c>
      <c r="C25" s="14">
        <v>1609501.5399999991</v>
      </c>
      <c r="D25" s="15"/>
      <c r="E25" s="15"/>
      <c r="F25" s="14"/>
      <c r="G25" s="16">
        <v>1609501.5399999991</v>
      </c>
    </row>
    <row r="26" spans="1:7" x14ac:dyDescent="0.25">
      <c r="A26" s="23"/>
      <c r="B26" s="18" t="s">
        <v>9</v>
      </c>
      <c r="C26" s="19">
        <v>1609501.5399999991</v>
      </c>
      <c r="D26" s="15"/>
      <c r="E26" s="15"/>
      <c r="F26" s="15"/>
      <c r="G26" s="20">
        <v>1609501.5399999991</v>
      </c>
    </row>
    <row r="27" spans="1:7" x14ac:dyDescent="0.25">
      <c r="A27" s="25">
        <f>+A8+A17+A20</f>
        <v>59762754.290000007</v>
      </c>
      <c r="B27" s="18" t="s">
        <v>10</v>
      </c>
      <c r="C27" s="19">
        <v>0</v>
      </c>
      <c r="D27" s="15"/>
      <c r="E27" s="15"/>
      <c r="F27" s="15"/>
      <c r="G27" s="20">
        <v>0</v>
      </c>
    </row>
    <row r="28" spans="1:7" x14ac:dyDescent="0.25">
      <c r="A28" s="23"/>
      <c r="B28" s="18" t="s">
        <v>11</v>
      </c>
      <c r="C28" s="19">
        <v>0</v>
      </c>
      <c r="D28" s="15"/>
      <c r="E28" s="15"/>
      <c r="F28" s="15"/>
      <c r="G28" s="20">
        <v>0</v>
      </c>
    </row>
    <row r="29" spans="1:7" x14ac:dyDescent="0.25">
      <c r="A29" s="23"/>
      <c r="B29" s="18"/>
      <c r="C29" s="19"/>
      <c r="D29" s="15"/>
      <c r="E29" s="15"/>
      <c r="F29" s="15"/>
      <c r="G29" s="20"/>
    </row>
    <row r="30" spans="1:7" x14ac:dyDescent="0.25">
      <c r="A30" s="17">
        <f t="shared" ref="A30" si="1">SUM(A31:A33)</f>
        <v>52024743.469999999</v>
      </c>
      <c r="B30" s="11" t="s">
        <v>24</v>
      </c>
      <c r="C30" s="15" t="s">
        <v>13</v>
      </c>
      <c r="D30" s="14">
        <v>6850799.2900000066</v>
      </c>
      <c r="E30" s="14">
        <v>16955790.050000001</v>
      </c>
      <c r="F30" s="14"/>
      <c r="G30" s="16">
        <v>23806589.340000007</v>
      </c>
    </row>
    <row r="31" spans="1:7" x14ac:dyDescent="0.25">
      <c r="A31" s="23">
        <f>+'[1]31120'!G28</f>
        <v>23459352.969999999</v>
      </c>
      <c r="B31" s="18" t="s">
        <v>14</v>
      </c>
      <c r="C31" s="15" t="s">
        <v>13</v>
      </c>
      <c r="D31" s="15"/>
      <c r="E31" s="19">
        <v>22790941.560000002</v>
      </c>
      <c r="F31" s="15"/>
      <c r="G31" s="20">
        <v>22790941.560000002</v>
      </c>
    </row>
    <row r="32" spans="1:7" x14ac:dyDescent="0.25">
      <c r="A32" s="23">
        <f>+'[1]31120'!G29</f>
        <v>4540549.84</v>
      </c>
      <c r="B32" s="18" t="s">
        <v>15</v>
      </c>
      <c r="C32" s="15" t="s">
        <v>13</v>
      </c>
      <c r="D32" s="19">
        <v>6850799.2900000066</v>
      </c>
      <c r="E32" s="26">
        <v>-6850728.2299999995</v>
      </c>
      <c r="F32" s="15"/>
      <c r="G32" s="20">
        <v>71.060000007040799</v>
      </c>
    </row>
    <row r="33" spans="1:7" x14ac:dyDescent="0.25">
      <c r="A33" s="23">
        <f>+'[1]31120'!G30</f>
        <v>24024840.66</v>
      </c>
      <c r="B33" s="18" t="s">
        <v>16</v>
      </c>
      <c r="C33" s="15" t="s">
        <v>13</v>
      </c>
      <c r="D33" s="15"/>
      <c r="E33" s="19">
        <v>0</v>
      </c>
      <c r="F33" s="15"/>
      <c r="G33" s="20">
        <v>0</v>
      </c>
    </row>
    <row r="34" spans="1:7" x14ac:dyDescent="0.25">
      <c r="A34" s="17">
        <f>SUM(A35:A43)</f>
        <v>377202.25</v>
      </c>
      <c r="B34" s="18" t="s">
        <v>17</v>
      </c>
      <c r="C34" s="15" t="s">
        <v>13</v>
      </c>
      <c r="D34" s="15"/>
      <c r="E34" s="19">
        <v>0</v>
      </c>
      <c r="F34" s="15"/>
      <c r="G34" s="20">
        <v>0</v>
      </c>
    </row>
    <row r="35" spans="1:7" x14ac:dyDescent="0.25">
      <c r="A35" s="23">
        <f>+'[1]31120'!G32</f>
        <v>0</v>
      </c>
      <c r="B35" s="18" t="s">
        <v>18</v>
      </c>
      <c r="C35" s="15" t="s">
        <v>13</v>
      </c>
      <c r="D35" s="15"/>
      <c r="E35" s="19">
        <v>1015576.7199999997</v>
      </c>
      <c r="F35" s="15"/>
      <c r="G35" s="20">
        <v>1015576.7199999997</v>
      </c>
    </row>
    <row r="36" spans="1:7" x14ac:dyDescent="0.25">
      <c r="A36" s="23">
        <f>+'[1]31120'!G33</f>
        <v>0</v>
      </c>
      <c r="B36" s="18"/>
      <c r="C36" s="15"/>
      <c r="D36" s="15"/>
      <c r="E36" s="19"/>
      <c r="F36" s="15"/>
      <c r="G36" s="20"/>
    </row>
    <row r="37" spans="1:7" x14ac:dyDescent="0.25">
      <c r="A37" s="23">
        <f>+'[1]31120'!G34</f>
        <v>0</v>
      </c>
      <c r="B37" s="21" t="s">
        <v>25</v>
      </c>
      <c r="C37" s="15" t="s">
        <v>13</v>
      </c>
      <c r="D37" s="15"/>
      <c r="E37" s="19"/>
      <c r="F37" s="14">
        <v>0</v>
      </c>
      <c r="G37" s="16">
        <v>0</v>
      </c>
    </row>
    <row r="38" spans="1:7" x14ac:dyDescent="0.25">
      <c r="A38" s="23">
        <f>+'[1]31120'!G35</f>
        <v>185547.59</v>
      </c>
      <c r="B38" s="18" t="s">
        <v>20</v>
      </c>
      <c r="C38" s="15" t="s">
        <v>13</v>
      </c>
      <c r="D38" s="15"/>
      <c r="F38" s="19">
        <v>0</v>
      </c>
      <c r="G38" s="20">
        <v>0</v>
      </c>
    </row>
    <row r="39" spans="1:7" x14ac:dyDescent="0.25">
      <c r="A39" s="23">
        <f>+'[1]31120'!G36</f>
        <v>191654.66</v>
      </c>
      <c r="B39" s="18" t="s">
        <v>21</v>
      </c>
      <c r="C39" s="15" t="s">
        <v>13</v>
      </c>
      <c r="D39" s="15"/>
      <c r="F39" s="19">
        <v>0</v>
      </c>
      <c r="G39" s="20">
        <v>0</v>
      </c>
    </row>
    <row r="40" spans="1:7" x14ac:dyDescent="0.25">
      <c r="A40" s="23">
        <f>+'[1]31120'!G37</f>
        <v>0</v>
      </c>
      <c r="B40" s="18"/>
      <c r="C40" s="15"/>
      <c r="D40" s="15"/>
      <c r="F40" s="19"/>
      <c r="G40" s="20"/>
    </row>
    <row r="41" spans="1:7" x14ac:dyDescent="0.25">
      <c r="A41" s="23">
        <f>+'[1]31120'!G38</f>
        <v>0</v>
      </c>
      <c r="B41" s="27" t="s">
        <v>26</v>
      </c>
      <c r="C41" s="28">
        <v>70374800.570000023</v>
      </c>
      <c r="D41" s="28">
        <v>127806401.25000001</v>
      </c>
      <c r="E41" s="28">
        <v>23806518.280000001</v>
      </c>
      <c r="F41" s="28">
        <v>0</v>
      </c>
      <c r="G41" s="29">
        <v>221987720.10000005</v>
      </c>
    </row>
    <row r="42" spans="1:7" x14ac:dyDescent="0.25">
      <c r="A42" s="23">
        <f>+'[1]31120'!G39</f>
        <v>0</v>
      </c>
      <c r="C42" s="30"/>
      <c r="D42" s="30"/>
      <c r="E42" s="30"/>
      <c r="F42" s="30"/>
      <c r="G42" s="30"/>
    </row>
    <row r="43" spans="1:7" x14ac:dyDescent="0.25">
      <c r="A43" s="23">
        <f>+'[1]31120'!G40</f>
        <v>0</v>
      </c>
      <c r="C43" s="30"/>
      <c r="D43" s="30"/>
      <c r="E43" s="30"/>
      <c r="F43" s="30"/>
      <c r="G43" s="30"/>
    </row>
    <row r="44" spans="1:7" x14ac:dyDescent="0.25">
      <c r="A44" s="17">
        <f>SUM(A45:A47)</f>
        <v>338659.5</v>
      </c>
      <c r="B44" s="35" t="s">
        <v>27</v>
      </c>
      <c r="C44" s="35"/>
      <c r="D44" s="35"/>
      <c r="E44" s="35"/>
      <c r="F44" s="35"/>
      <c r="G44" s="35"/>
    </row>
    <row r="45" spans="1:7" ht="26.25" customHeight="1" x14ac:dyDescent="0.25">
      <c r="A45" s="23">
        <f>+'[1]31120'!G43</f>
        <v>0</v>
      </c>
      <c r="B45" s="35"/>
      <c r="C45" s="35"/>
      <c r="D45" s="35"/>
      <c r="E45" s="35"/>
      <c r="F45" s="35"/>
      <c r="G45" s="35"/>
    </row>
    <row r="46" spans="1:7" x14ac:dyDescent="0.25">
      <c r="A46" s="23">
        <f>+'[1]31120'!G44</f>
        <v>338659.5</v>
      </c>
      <c r="C46" s="33"/>
      <c r="D46" s="33"/>
    </row>
    <row r="47" spans="1:7" x14ac:dyDescent="0.25">
      <c r="A47" s="23">
        <f>+'[1]31120'!G45</f>
        <v>0</v>
      </c>
      <c r="C47" s="34" t="s">
        <v>28</v>
      </c>
      <c r="D47" s="34"/>
    </row>
    <row r="48" spans="1:7" x14ac:dyDescent="0.25">
      <c r="A48" s="17">
        <f>SUM(A49:A53)</f>
        <v>2534111.48</v>
      </c>
      <c r="C48" s="34" t="s">
        <v>29</v>
      </c>
      <c r="D48" s="34"/>
    </row>
    <row r="49" spans="1:1" x14ac:dyDescent="0.25">
      <c r="A49" s="23">
        <f>+'[1]31120'!G47</f>
        <v>0</v>
      </c>
    </row>
    <row r="50" spans="1:1" x14ac:dyDescent="0.25">
      <c r="A50" s="23">
        <f>+'[1]31120'!G48</f>
        <v>0</v>
      </c>
    </row>
    <row r="51" spans="1:1" x14ac:dyDescent="0.25">
      <c r="A51" s="23">
        <f>+'[1]31120'!G49</f>
        <v>0</v>
      </c>
    </row>
    <row r="52" spans="1:1" x14ac:dyDescent="0.25">
      <c r="A52" s="23">
        <f>+'[1]31120'!G50</f>
        <v>0</v>
      </c>
    </row>
    <row r="53" spans="1:1" x14ac:dyDescent="0.25">
      <c r="A53" s="23">
        <f>+'[1]31120'!G51</f>
        <v>2534111.48</v>
      </c>
    </row>
    <row r="54" spans="1:1" x14ac:dyDescent="0.25">
      <c r="A54" s="17">
        <f>SUM(A55:A60)</f>
        <v>0</v>
      </c>
    </row>
    <row r="55" spans="1:1" x14ac:dyDescent="0.25">
      <c r="A55" s="23">
        <f>+'[1]31120'!G53</f>
        <v>0</v>
      </c>
    </row>
    <row r="56" spans="1:1" x14ac:dyDescent="0.25">
      <c r="A56" s="23">
        <f>+'[1]31120'!G54</f>
        <v>0</v>
      </c>
    </row>
    <row r="57" spans="1:1" x14ac:dyDescent="0.25">
      <c r="A57" s="23">
        <f>+'[1]31120'!G55</f>
        <v>0</v>
      </c>
    </row>
    <row r="58" spans="1:1" x14ac:dyDescent="0.25">
      <c r="A58" s="23">
        <f>+'[1]31120'!G56</f>
        <v>0</v>
      </c>
    </row>
    <row r="59" spans="1:1" x14ac:dyDescent="0.25">
      <c r="A59" s="23">
        <f>+'[1]31120'!G57</f>
        <v>0</v>
      </c>
    </row>
    <row r="60" spans="1:1" x14ac:dyDescent="0.25">
      <c r="A60" s="23">
        <f>+'[1]31120'!G58</f>
        <v>0</v>
      </c>
    </row>
    <row r="61" spans="1:1" x14ac:dyDescent="0.25">
      <c r="A61" s="17">
        <f>SUM(A62)</f>
        <v>0</v>
      </c>
    </row>
    <row r="62" spans="1:1" x14ac:dyDescent="0.25">
      <c r="A62" s="23">
        <f>+'[1]31120'!G60</f>
        <v>0</v>
      </c>
    </row>
    <row r="63" spans="1:1" x14ac:dyDescent="0.25">
      <c r="A63" s="24"/>
    </row>
    <row r="64" spans="1:1" ht="14.45" customHeight="1" x14ac:dyDescent="0.25">
      <c r="A64" s="25">
        <f>+A30+A34+A44+A48+A54+A61</f>
        <v>55274716.699999996</v>
      </c>
    </row>
    <row r="65" spans="1:1" x14ac:dyDescent="0.25">
      <c r="A65" s="24"/>
    </row>
    <row r="66" spans="1:1" x14ac:dyDescent="0.25">
      <c r="A66" s="17">
        <f>+A27-A64</f>
        <v>4488037.590000011</v>
      </c>
    </row>
    <row r="67" spans="1:1" x14ac:dyDescent="0.25">
      <c r="A67" s="23"/>
    </row>
    <row r="68" spans="1:1" x14ac:dyDescent="0.25">
      <c r="A68" s="31"/>
    </row>
    <row r="69" spans="1:1" x14ac:dyDescent="0.25">
      <c r="A69" s="32" t="e">
        <f>+#REF!-A66</f>
        <v>#REF!</v>
      </c>
    </row>
    <row r="71" spans="1:1" x14ac:dyDescent="0.25">
      <c r="A71" s="22"/>
    </row>
    <row r="72" spans="1:1" x14ac:dyDescent="0.25">
      <c r="A72" s="22"/>
    </row>
  </sheetData>
  <mergeCells count="6">
    <mergeCell ref="C48:D48"/>
    <mergeCell ref="B44:G45"/>
    <mergeCell ref="B4:G4"/>
    <mergeCell ref="B2:G2"/>
    <mergeCell ref="B3:G3"/>
    <mergeCell ref="C47:D47"/>
  </mergeCells>
  <pageMargins left="0.31496062992125984" right="0.31496062992125984" top="0.15748031496062992" bottom="0.15748031496062992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Int. 31120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2023-04-26T16:30:17Z</cp:lastPrinted>
  <dcterms:created xsi:type="dcterms:W3CDTF">2023-04-26T16:29:45Z</dcterms:created>
  <dcterms:modified xsi:type="dcterms:W3CDTF">2023-04-26T21:33:14Z</dcterms:modified>
</cp:coreProperties>
</file>